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56" windowWidth="24840" windowHeight="14320" tabRatio="337" activeTab="0"/>
  </bookViews>
  <sheets>
    <sheet name="ADK 2006 Money" sheetId="1" r:id="rId1"/>
  </sheets>
  <definedNames/>
  <calcPr fullCalcOnLoad="1"/>
</workbook>
</file>

<file path=xl/sharedStrings.xml><?xml version="1.0" encoding="utf-8"?>
<sst xmlns="http://schemas.openxmlformats.org/spreadsheetml/2006/main" count="182" uniqueCount="77">
  <si>
    <t>(applies only to Andy, Brian, Bill &amp; Bill)</t>
  </si>
  <si>
    <t>Brian Total</t>
  </si>
  <si>
    <t>Hilltop Butcher Shop</t>
  </si>
  <si>
    <t>Whole Boneless Strip Steak</t>
  </si>
  <si>
    <t>Brian</t>
  </si>
  <si>
    <t>PREPAY</t>
  </si>
  <si>
    <t>From Bill Earl</t>
  </si>
  <si>
    <t>Prepay received</t>
  </si>
  <si>
    <t>B.J.'s Wholesale Club</t>
  </si>
  <si>
    <t>Chicken, groceries</t>
  </si>
  <si>
    <t>Non-Perishables</t>
  </si>
  <si>
    <t>The wood &amp; ice guy</t>
  </si>
  <si>
    <t>Wood &amp; Ice</t>
  </si>
  <si>
    <t>(receipts plus Ft Ticonderoga admission)</t>
  </si>
  <si>
    <t>(receipts plus Ft Ticonderoga admissions)</t>
  </si>
  <si>
    <t>Paul TOTAL</t>
  </si>
  <si>
    <t>Andy TOTAL</t>
  </si>
  <si>
    <t>Marc TOTAL</t>
  </si>
  <si>
    <t>Eric TOTAL</t>
  </si>
  <si>
    <t>Brian TOTAL</t>
  </si>
  <si>
    <t>Bill Earl TOTAL</t>
  </si>
  <si>
    <t>(applies to all 7 adults)</t>
  </si>
  <si>
    <t>From Brian Smith</t>
  </si>
  <si>
    <t>Bill Cline</t>
  </si>
  <si>
    <t>Bill Cline TOTAL</t>
  </si>
  <si>
    <t>Adirondack 2006 - Receipts</t>
  </si>
  <si>
    <t>Grand Union Grocery, NY</t>
  </si>
  <si>
    <t>Ice</t>
  </si>
  <si>
    <t>Misc</t>
  </si>
  <si>
    <t>From Eric Dana</t>
  </si>
  <si>
    <t>Perishables</t>
  </si>
  <si>
    <t>-</t>
  </si>
  <si>
    <t>Kid's food</t>
  </si>
  <si>
    <t>Sudbury Farms</t>
  </si>
  <si>
    <t>Trader Joe's - Needham</t>
  </si>
  <si>
    <t>Bill Earl</t>
  </si>
  <si>
    <t>Who</t>
  </si>
  <si>
    <t>Paid To</t>
  </si>
  <si>
    <t>Category</t>
  </si>
  <si>
    <t>Amount</t>
  </si>
  <si>
    <t>Paul</t>
  </si>
  <si>
    <t>For</t>
  </si>
  <si>
    <t>Food</t>
  </si>
  <si>
    <t>TOTAL</t>
  </si>
  <si>
    <t>Andy</t>
  </si>
  <si>
    <t>Fees</t>
  </si>
  <si>
    <t>Trader Joes</t>
  </si>
  <si>
    <t>GRAND TOTAL</t>
  </si>
  <si>
    <t xml:space="preserve">Andy </t>
  </si>
  <si>
    <t>Andy Total</t>
  </si>
  <si>
    <t>Bill Earl Total</t>
  </si>
  <si>
    <t>Bill Cline Total</t>
  </si>
  <si>
    <t>Total Paid by each person</t>
  </si>
  <si>
    <t>Eric</t>
  </si>
  <si>
    <t>Marc</t>
  </si>
  <si>
    <t>Bill E</t>
  </si>
  <si>
    <t>Bill C</t>
  </si>
  <si>
    <t>Stop &amp; Shop Watertown</t>
  </si>
  <si>
    <t>Reserve America</t>
  </si>
  <si>
    <t>Total Owed by each person</t>
  </si>
  <si>
    <t>Per Person Share</t>
  </si>
  <si>
    <t>(per person share)</t>
  </si>
  <si>
    <t>Balance Owed by each person (Owed - Paid) - Negative is money to be received</t>
  </si>
  <si>
    <t>(one adult)</t>
  </si>
  <si>
    <t>(one adult, 2 children)</t>
  </si>
  <si>
    <t>(one adult, one child)</t>
  </si>
  <si>
    <t>Putnam Pond Campground</t>
  </si>
  <si>
    <t>($70 use fee per site + $9 per transaction)</t>
  </si>
  <si>
    <t>Marty's Fine Wines of Newton</t>
  </si>
  <si>
    <t>Beer, Wine</t>
  </si>
  <si>
    <t>($172.38-(2 couscous @ $8.99)-(Knob Crk @$49.99))</t>
  </si>
  <si>
    <t>Trader Joe's</t>
  </si>
  <si>
    <t>Groceries, non-perishable</t>
  </si>
  <si>
    <t>Adirondack Pub &amp; Brewery</t>
  </si>
  <si>
    <t>Lunch</t>
  </si>
  <si>
    <t>Fort Ticonderoga</t>
  </si>
  <si>
    <t>Admission ($6/child,$12/adult)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</si>
</sst>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&quot;$&quot;#,##0.00;[Red]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1" fillId="2" borderId="0" xfId="0" applyFont="1" applyFill="1" applyAlignment="1">
      <alignment/>
    </xf>
    <xf numFmtId="44" fontId="1" fillId="2" borderId="0" xfId="17" applyFont="1" applyFill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44" fontId="0" fillId="2" borderId="0" xfId="17" applyFont="1" applyFill="1" applyAlignment="1">
      <alignment/>
    </xf>
    <xf numFmtId="0" fontId="1" fillId="2" borderId="0" xfId="0" applyFont="1" applyFill="1" applyAlignment="1">
      <alignment horizontal="right"/>
    </xf>
    <xf numFmtId="44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44" fontId="1" fillId="3" borderId="0" xfId="17" applyFont="1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1" fillId="3" borderId="0" xfId="0" applyFont="1" applyFill="1" applyAlignment="1">
      <alignment horizontal="right"/>
    </xf>
    <xf numFmtId="44" fontId="1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44" fontId="0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164" fontId="1" fillId="4" borderId="0" xfId="0" applyNumberFormat="1" applyFont="1" applyFill="1" applyAlignment="1">
      <alignment/>
    </xf>
    <xf numFmtId="0" fontId="2" fillId="4" borderId="0" xfId="0" applyFont="1" applyFill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25" zoomScaleNormal="125" workbookViewId="0" topLeftCell="A79">
      <selection activeCell="F98" sqref="F98"/>
    </sheetView>
  </sheetViews>
  <sheetFormatPr defaultColWidth="11.00390625" defaultRowHeight="12.75"/>
  <cols>
    <col min="1" max="1" width="9.25390625" style="0" customWidth="1"/>
    <col min="2" max="2" width="27.25390625" style="0" bestFit="1" customWidth="1"/>
    <col min="3" max="3" width="10.625" style="0" bestFit="1" customWidth="1"/>
    <col min="4" max="4" width="27.25390625" style="0" bestFit="1" customWidth="1"/>
    <col min="5" max="5" width="11.00390625" style="0" customWidth="1"/>
    <col min="6" max="6" width="10.75390625" style="1" customWidth="1"/>
  </cols>
  <sheetData>
    <row r="1" spans="1:6" s="4" customFormat="1" ht="18">
      <c r="A1" s="4" t="s">
        <v>25</v>
      </c>
      <c r="F1" s="5"/>
    </row>
    <row r="3" spans="1:5" s="3" customFormat="1" ht="12.75">
      <c r="A3" s="8" t="s">
        <v>36</v>
      </c>
      <c r="B3" s="8" t="s">
        <v>37</v>
      </c>
      <c r="C3" s="8" t="s">
        <v>38</v>
      </c>
      <c r="D3" s="8" t="s">
        <v>41</v>
      </c>
      <c r="E3" s="9" t="s">
        <v>39</v>
      </c>
    </row>
    <row r="4" spans="1:6" ht="12.75">
      <c r="A4" s="10" t="s">
        <v>40</v>
      </c>
      <c r="B4" s="10" t="s">
        <v>73</v>
      </c>
      <c r="C4" s="10" t="s">
        <v>42</v>
      </c>
      <c r="D4" s="10" t="s">
        <v>74</v>
      </c>
      <c r="E4" s="11">
        <v>240.05</v>
      </c>
      <c r="F4"/>
    </row>
    <row r="5" spans="1:6" ht="12.75">
      <c r="A5" s="10" t="s">
        <v>40</v>
      </c>
      <c r="B5" s="10" t="s">
        <v>2</v>
      </c>
      <c r="C5" s="10" t="s">
        <v>42</v>
      </c>
      <c r="D5" s="10" t="s">
        <v>3</v>
      </c>
      <c r="E5" s="12">
        <v>33.97</v>
      </c>
      <c r="F5"/>
    </row>
    <row r="6" spans="1:6" ht="12.75">
      <c r="A6" s="10" t="s">
        <v>40</v>
      </c>
      <c r="B6" s="10" t="s">
        <v>46</v>
      </c>
      <c r="C6" s="10" t="s">
        <v>42</v>
      </c>
      <c r="D6" s="10" t="s">
        <v>42</v>
      </c>
      <c r="E6" s="11">
        <v>17.92</v>
      </c>
      <c r="F6"/>
    </row>
    <row r="7" spans="1:6" ht="12.75">
      <c r="A7" s="10" t="s">
        <v>40</v>
      </c>
      <c r="B7" s="10" t="s">
        <v>8</v>
      </c>
      <c r="C7" s="10" t="s">
        <v>42</v>
      </c>
      <c r="D7" s="10" t="s">
        <v>9</v>
      </c>
      <c r="E7" s="11">
        <v>32.08</v>
      </c>
      <c r="F7"/>
    </row>
    <row r="8" spans="1:6" ht="12.75">
      <c r="A8" s="10"/>
      <c r="B8" s="10"/>
      <c r="C8" s="10"/>
      <c r="D8" s="13" t="s">
        <v>15</v>
      </c>
      <c r="E8" s="9">
        <f>SUM(E4:E7)</f>
        <v>324.02</v>
      </c>
      <c r="F8"/>
    </row>
    <row r="9" spans="1:5" ht="12.75">
      <c r="A9" s="10"/>
      <c r="B9" s="10"/>
      <c r="C9" s="10"/>
      <c r="D9" s="10"/>
      <c r="E9" s="10"/>
    </row>
    <row r="10" spans="1:5" s="3" customFormat="1" ht="12.75">
      <c r="A10" s="8" t="s">
        <v>36</v>
      </c>
      <c r="B10" s="8" t="s">
        <v>37</v>
      </c>
      <c r="C10" s="8" t="s">
        <v>38</v>
      </c>
      <c r="D10" s="8" t="s">
        <v>41</v>
      </c>
      <c r="E10" s="9" t="s">
        <v>39</v>
      </c>
    </row>
    <row r="11" spans="1:6" ht="12.75">
      <c r="A11" s="10" t="s">
        <v>44</v>
      </c>
      <c r="B11" s="10" t="s">
        <v>58</v>
      </c>
      <c r="C11" s="10" t="s">
        <v>45</v>
      </c>
      <c r="D11" s="10" t="s">
        <v>66</v>
      </c>
      <c r="E11" s="12">
        <f>79+79</f>
        <v>158</v>
      </c>
      <c r="F11" t="s">
        <v>67</v>
      </c>
    </row>
    <row r="12" spans="1:6" ht="12.75">
      <c r="A12" s="10" t="s">
        <v>44</v>
      </c>
      <c r="B12" s="10" t="s">
        <v>68</v>
      </c>
      <c r="C12" s="10" t="s">
        <v>42</v>
      </c>
      <c r="D12" s="10" t="s">
        <v>69</v>
      </c>
      <c r="E12" s="11">
        <f>172.38-((2*8.99)+49.99)</f>
        <v>104.41</v>
      </c>
      <c r="F12" t="s">
        <v>70</v>
      </c>
    </row>
    <row r="13" spans="1:6" ht="12.75">
      <c r="A13" s="10" t="s">
        <v>48</v>
      </c>
      <c r="B13" s="10" t="s">
        <v>71</v>
      </c>
      <c r="C13" s="10" t="s">
        <v>42</v>
      </c>
      <c r="D13" s="10" t="s">
        <v>72</v>
      </c>
      <c r="E13" s="11">
        <v>122.57</v>
      </c>
      <c r="F13"/>
    </row>
    <row r="14" spans="1:6" ht="12.75">
      <c r="A14" s="10" t="s">
        <v>44</v>
      </c>
      <c r="B14" s="10" t="s">
        <v>57</v>
      </c>
      <c r="C14" s="10" t="s">
        <v>42</v>
      </c>
      <c r="D14" s="10" t="s">
        <v>10</v>
      </c>
      <c r="E14" s="11">
        <v>117.59</v>
      </c>
      <c r="F14"/>
    </row>
    <row r="15" spans="1:6" ht="12.75">
      <c r="A15" s="10" t="s">
        <v>44</v>
      </c>
      <c r="B15" s="10" t="s">
        <v>7</v>
      </c>
      <c r="C15" s="10" t="s">
        <v>5</v>
      </c>
      <c r="D15" s="10" t="s">
        <v>22</v>
      </c>
      <c r="E15" s="11">
        <v>-150</v>
      </c>
      <c r="F15"/>
    </row>
    <row r="16" spans="1:6" ht="12.75">
      <c r="A16" s="10" t="s">
        <v>44</v>
      </c>
      <c r="B16" s="10" t="s">
        <v>7</v>
      </c>
      <c r="C16" s="10" t="s">
        <v>5</v>
      </c>
      <c r="D16" s="10" t="s">
        <v>29</v>
      </c>
      <c r="E16" s="11">
        <v>-250</v>
      </c>
      <c r="F16"/>
    </row>
    <row r="17" spans="1:6" ht="12.75">
      <c r="A17" s="10" t="s">
        <v>44</v>
      </c>
      <c r="B17" s="10" t="s">
        <v>7</v>
      </c>
      <c r="C17" s="10" t="s">
        <v>5</v>
      </c>
      <c r="D17" s="10" t="s">
        <v>6</v>
      </c>
      <c r="E17" s="11">
        <v>-300</v>
      </c>
      <c r="F17"/>
    </row>
    <row r="18" spans="1:5" ht="12.75">
      <c r="A18" s="10"/>
      <c r="B18" s="10"/>
      <c r="C18" s="10"/>
      <c r="D18" s="13" t="s">
        <v>16</v>
      </c>
      <c r="E18" s="14">
        <f>SUM(E11:E17)</f>
        <v>-197.43000000000006</v>
      </c>
    </row>
    <row r="19" spans="1:5" ht="12.75">
      <c r="A19" s="10"/>
      <c r="B19" s="10"/>
      <c r="C19" s="10"/>
      <c r="D19" s="10"/>
      <c r="E19" s="10"/>
    </row>
    <row r="20" spans="1:5" s="3" customFormat="1" ht="12.75">
      <c r="A20" s="8" t="s">
        <v>36</v>
      </c>
      <c r="B20" s="8" t="s">
        <v>37</v>
      </c>
      <c r="C20" s="8" t="s">
        <v>38</v>
      </c>
      <c r="D20" s="8" t="s">
        <v>41</v>
      </c>
      <c r="E20" s="9" t="s">
        <v>39</v>
      </c>
    </row>
    <row r="21" spans="1:6" ht="12.75">
      <c r="A21" s="10" t="s">
        <v>54</v>
      </c>
      <c r="B21" s="10"/>
      <c r="C21" s="10" t="s">
        <v>31</v>
      </c>
      <c r="D21" s="10"/>
      <c r="E21" s="11">
        <v>0</v>
      </c>
      <c r="F21"/>
    </row>
    <row r="22" spans="1:6" ht="12.75">
      <c r="A22" s="10" t="s">
        <v>54</v>
      </c>
      <c r="B22" s="10"/>
      <c r="C22" s="10" t="s">
        <v>31</v>
      </c>
      <c r="D22" s="10"/>
      <c r="E22" s="11">
        <v>0</v>
      </c>
      <c r="F22"/>
    </row>
    <row r="23" spans="1:5" ht="12.75">
      <c r="A23" s="10"/>
      <c r="B23" s="10"/>
      <c r="C23" s="10"/>
      <c r="D23" s="13" t="s">
        <v>17</v>
      </c>
      <c r="E23" s="14">
        <f>SUM(E21:E22)</f>
        <v>0</v>
      </c>
    </row>
    <row r="24" spans="1:5" ht="12.75">
      <c r="A24" s="10"/>
      <c r="B24" s="10"/>
      <c r="C24" s="10"/>
      <c r="D24" s="10"/>
      <c r="E24" s="10"/>
    </row>
    <row r="25" spans="1:5" s="3" customFormat="1" ht="12.75">
      <c r="A25" s="8" t="s">
        <v>36</v>
      </c>
      <c r="B25" s="8" t="s">
        <v>37</v>
      </c>
      <c r="C25" s="8" t="s">
        <v>38</v>
      </c>
      <c r="D25" s="8" t="s">
        <v>41</v>
      </c>
      <c r="E25" s="9" t="s">
        <v>39</v>
      </c>
    </row>
    <row r="26" spans="1:6" ht="12.75">
      <c r="A26" s="10" t="s">
        <v>53</v>
      </c>
      <c r="B26" s="10" t="s">
        <v>11</v>
      </c>
      <c r="C26" s="10" t="s">
        <v>28</v>
      </c>
      <c r="D26" s="10" t="s">
        <v>12</v>
      </c>
      <c r="E26" s="11">
        <v>10</v>
      </c>
      <c r="F26"/>
    </row>
    <row r="27" spans="1:6" ht="12.75">
      <c r="A27" s="10" t="s">
        <v>53</v>
      </c>
      <c r="B27" s="10" t="s">
        <v>26</v>
      </c>
      <c r="C27" s="10" t="s">
        <v>28</v>
      </c>
      <c r="D27" s="10" t="s">
        <v>27</v>
      </c>
      <c r="E27" s="11">
        <v>1.89</v>
      </c>
      <c r="F27"/>
    </row>
    <row r="28" spans="1:6" ht="12.75">
      <c r="A28" s="10" t="s">
        <v>53</v>
      </c>
      <c r="B28" s="10" t="s">
        <v>44</v>
      </c>
      <c r="C28" s="10" t="s">
        <v>5</v>
      </c>
      <c r="D28" s="10"/>
      <c r="E28" s="11">
        <v>250</v>
      </c>
      <c r="F28"/>
    </row>
    <row r="29" spans="1:5" ht="12.75">
      <c r="A29" s="10"/>
      <c r="B29" s="10"/>
      <c r="C29" s="10"/>
      <c r="D29" s="13" t="s">
        <v>18</v>
      </c>
      <c r="E29" s="14">
        <f>SUM(E26:E28)</f>
        <v>261.89</v>
      </c>
    </row>
    <row r="30" spans="1:5" ht="12.75">
      <c r="A30" s="10"/>
      <c r="B30" s="10"/>
      <c r="C30" s="10"/>
      <c r="D30" s="13"/>
      <c r="E30" s="14"/>
    </row>
    <row r="31" spans="1:5" s="3" customFormat="1" ht="12.75">
      <c r="A31" s="8" t="s">
        <v>36</v>
      </c>
      <c r="B31" s="8" t="s">
        <v>37</v>
      </c>
      <c r="C31" s="8" t="s">
        <v>38</v>
      </c>
      <c r="D31" s="8" t="s">
        <v>41</v>
      </c>
      <c r="E31" s="9" t="s">
        <v>39</v>
      </c>
    </row>
    <row r="32" spans="1:6" ht="12.75">
      <c r="A32" s="10" t="s">
        <v>4</v>
      </c>
      <c r="B32" s="10" t="s">
        <v>11</v>
      </c>
      <c r="C32" s="10" t="s">
        <v>28</v>
      </c>
      <c r="D32" s="10" t="s">
        <v>12</v>
      </c>
      <c r="E32" s="11">
        <v>20</v>
      </c>
      <c r="F32"/>
    </row>
    <row r="33" spans="1:6" ht="12.75">
      <c r="A33" s="10" t="s">
        <v>4</v>
      </c>
      <c r="B33" s="10" t="s">
        <v>44</v>
      </c>
      <c r="C33" s="10" t="s">
        <v>5</v>
      </c>
      <c r="D33" s="10"/>
      <c r="E33" s="11">
        <v>150</v>
      </c>
      <c r="F33"/>
    </row>
    <row r="34" spans="1:5" ht="12.75">
      <c r="A34" s="10"/>
      <c r="B34" s="10"/>
      <c r="C34" s="10"/>
      <c r="D34" s="13" t="s">
        <v>19</v>
      </c>
      <c r="E34" s="14">
        <f>SUM(E32:E33)</f>
        <v>170</v>
      </c>
    </row>
    <row r="35" spans="1:5" ht="12.75">
      <c r="A35" s="10"/>
      <c r="B35" s="10"/>
      <c r="C35" s="10"/>
      <c r="D35" s="10"/>
      <c r="E35" s="10"/>
    </row>
    <row r="36" spans="1:5" s="3" customFormat="1" ht="12.75">
      <c r="A36" s="8" t="s">
        <v>36</v>
      </c>
      <c r="B36" s="8" t="s">
        <v>37</v>
      </c>
      <c r="C36" s="8" t="s">
        <v>38</v>
      </c>
      <c r="D36" s="8" t="s">
        <v>41</v>
      </c>
      <c r="E36" s="9" t="s">
        <v>39</v>
      </c>
    </row>
    <row r="37" spans="1:6" ht="12.75">
      <c r="A37" s="10" t="s">
        <v>35</v>
      </c>
      <c r="B37" s="10" t="s">
        <v>44</v>
      </c>
      <c r="C37" s="10" t="s">
        <v>5</v>
      </c>
      <c r="D37" s="10"/>
      <c r="E37" s="11">
        <v>300</v>
      </c>
      <c r="F37"/>
    </row>
    <row r="38" spans="1:6" ht="12.75">
      <c r="A38" s="10" t="s">
        <v>35</v>
      </c>
      <c r="B38" s="10" t="s">
        <v>33</v>
      </c>
      <c r="C38" s="10" t="s">
        <v>42</v>
      </c>
      <c r="D38" s="10" t="s">
        <v>32</v>
      </c>
      <c r="E38" s="11">
        <v>35.7</v>
      </c>
      <c r="F38"/>
    </row>
    <row r="39" spans="1:6" ht="12.75">
      <c r="A39" s="10" t="s">
        <v>35</v>
      </c>
      <c r="B39" s="10" t="s">
        <v>34</v>
      </c>
      <c r="C39" s="10" t="s">
        <v>42</v>
      </c>
      <c r="D39" s="10" t="s">
        <v>32</v>
      </c>
      <c r="E39" s="11">
        <v>35.45</v>
      </c>
      <c r="F39"/>
    </row>
    <row r="40" spans="1:6" ht="12.75">
      <c r="A40" s="10" t="s">
        <v>35</v>
      </c>
      <c r="B40" s="10" t="s">
        <v>26</v>
      </c>
      <c r="C40" s="10" t="s">
        <v>42</v>
      </c>
      <c r="D40" s="10" t="s">
        <v>30</v>
      </c>
      <c r="E40" s="11">
        <v>173</v>
      </c>
      <c r="F40"/>
    </row>
    <row r="41" spans="1:5" ht="12.75">
      <c r="A41" s="10"/>
      <c r="B41" s="10"/>
      <c r="C41" s="10"/>
      <c r="D41" s="13" t="s">
        <v>20</v>
      </c>
      <c r="E41" s="14">
        <f>SUM(E37:E40)</f>
        <v>544.15</v>
      </c>
    </row>
    <row r="42" spans="1:5" ht="12.75">
      <c r="A42" s="10"/>
      <c r="B42" s="10"/>
      <c r="C42" s="10"/>
      <c r="D42" s="10"/>
      <c r="E42" s="10"/>
    </row>
    <row r="43" spans="1:5" s="3" customFormat="1" ht="12.75">
      <c r="A43" s="8" t="s">
        <v>36</v>
      </c>
      <c r="B43" s="8" t="s">
        <v>37</v>
      </c>
      <c r="C43" s="8" t="s">
        <v>38</v>
      </c>
      <c r="D43" s="8" t="s">
        <v>41</v>
      </c>
      <c r="E43" s="9" t="s">
        <v>39</v>
      </c>
    </row>
    <row r="44" spans="1:6" ht="12.75">
      <c r="A44" s="10" t="s">
        <v>23</v>
      </c>
      <c r="B44" s="10"/>
      <c r="C44" s="10" t="s">
        <v>31</v>
      </c>
      <c r="D44" s="10"/>
      <c r="E44" s="11">
        <v>0</v>
      </c>
      <c r="F44"/>
    </row>
    <row r="45" spans="1:5" ht="12.75">
      <c r="A45" s="10"/>
      <c r="B45" s="10"/>
      <c r="C45" s="10"/>
      <c r="D45" s="13" t="s">
        <v>24</v>
      </c>
      <c r="E45" s="14">
        <f>SUM(E44:E44)</f>
        <v>0</v>
      </c>
    </row>
    <row r="46" spans="1:5" ht="12.75">
      <c r="A46" s="10"/>
      <c r="B46" s="10"/>
      <c r="C46" s="10"/>
      <c r="D46" s="10"/>
      <c r="E46" s="10"/>
    </row>
    <row r="47" spans="1:6" ht="12.75">
      <c r="A47" s="10"/>
      <c r="B47" s="10"/>
      <c r="C47" s="10"/>
      <c r="D47" s="13" t="s">
        <v>47</v>
      </c>
      <c r="E47" s="14">
        <f>E8+E18+E23+E29+E34+E41+E45</f>
        <v>1102.6299999999999</v>
      </c>
      <c r="F47" s="2" t="s">
        <v>21</v>
      </c>
    </row>
    <row r="48" spans="1:6" ht="12.75">
      <c r="A48" s="10"/>
      <c r="B48" s="10"/>
      <c r="C48" s="10"/>
      <c r="D48" s="13" t="s">
        <v>60</v>
      </c>
      <c r="E48" s="14">
        <f>E47/7</f>
        <v>157.51857142857142</v>
      </c>
      <c r="F48" s="7"/>
    </row>
    <row r="50" spans="1:5" s="3" customFormat="1" ht="12.75">
      <c r="A50" s="15" t="s">
        <v>36</v>
      </c>
      <c r="B50" s="15" t="s">
        <v>37</v>
      </c>
      <c r="C50" s="15" t="s">
        <v>38</v>
      </c>
      <c r="D50" s="15" t="s">
        <v>41</v>
      </c>
      <c r="E50" s="16" t="s">
        <v>39</v>
      </c>
    </row>
    <row r="51" spans="1:6" ht="12.75">
      <c r="A51" s="17" t="s">
        <v>44</v>
      </c>
      <c r="B51" s="17" t="s">
        <v>75</v>
      </c>
      <c r="C51" s="17" t="s">
        <v>45</v>
      </c>
      <c r="D51" s="17" t="s">
        <v>76</v>
      </c>
      <c r="E51" s="18">
        <v>66</v>
      </c>
      <c r="F51" s="3" t="s">
        <v>0</v>
      </c>
    </row>
    <row r="52" spans="1:6" ht="12.75">
      <c r="A52" s="17"/>
      <c r="B52" s="17"/>
      <c r="C52" s="17"/>
      <c r="D52" s="19" t="s">
        <v>49</v>
      </c>
      <c r="E52" s="20">
        <v>12</v>
      </c>
      <c r="F52" s="7" t="s">
        <v>63</v>
      </c>
    </row>
    <row r="53" spans="1:6" ht="12.75">
      <c r="A53" s="17"/>
      <c r="B53" s="17"/>
      <c r="C53" s="17"/>
      <c r="D53" s="19" t="s">
        <v>1</v>
      </c>
      <c r="E53" s="20">
        <v>12</v>
      </c>
      <c r="F53" s="7" t="s">
        <v>63</v>
      </c>
    </row>
    <row r="54" spans="1:6" ht="12.75">
      <c r="A54" s="17"/>
      <c r="B54" s="17"/>
      <c r="C54" s="17"/>
      <c r="D54" s="19" t="s">
        <v>50</v>
      </c>
      <c r="E54" s="20">
        <v>24</v>
      </c>
      <c r="F54" s="7" t="s">
        <v>64</v>
      </c>
    </row>
    <row r="55" spans="1:6" s="4" customFormat="1" ht="12.75" customHeight="1">
      <c r="A55" s="21"/>
      <c r="B55" s="21"/>
      <c r="C55" s="21"/>
      <c r="D55" s="19" t="s">
        <v>51</v>
      </c>
      <c r="E55" s="20">
        <v>18</v>
      </c>
      <c r="F55" s="7" t="s">
        <v>65</v>
      </c>
    </row>
    <row r="56" spans="1:5" ht="12.75">
      <c r="A56" s="17"/>
      <c r="B56" s="17"/>
      <c r="C56" s="17"/>
      <c r="D56" s="22" t="s">
        <v>43</v>
      </c>
      <c r="E56" s="23">
        <f>SUM(E52:E55)</f>
        <v>66</v>
      </c>
    </row>
    <row r="59" ht="18">
      <c r="A59" s="4" t="s">
        <v>52</v>
      </c>
    </row>
    <row r="60" spans="2:4" ht="12.75">
      <c r="B60" t="s">
        <v>44</v>
      </c>
      <c r="C60" s="6">
        <f>E18+E56</f>
        <v>-131.43000000000006</v>
      </c>
      <c r="D60" t="s">
        <v>14</v>
      </c>
    </row>
    <row r="61" spans="2:3" ht="12.75">
      <c r="B61" t="s">
        <v>53</v>
      </c>
      <c r="C61" s="1">
        <f>E29</f>
        <v>261.89</v>
      </c>
    </row>
    <row r="62" spans="2:3" ht="12.75">
      <c r="B62" t="s">
        <v>54</v>
      </c>
      <c r="C62" s="1">
        <f>E23</f>
        <v>0</v>
      </c>
    </row>
    <row r="63" spans="2:3" ht="12.75">
      <c r="B63" t="s">
        <v>4</v>
      </c>
      <c r="C63" s="1">
        <f>E34</f>
        <v>170</v>
      </c>
    </row>
    <row r="64" spans="2:3" ht="12.75">
      <c r="B64" t="s">
        <v>40</v>
      </c>
      <c r="C64" s="1">
        <f>E8</f>
        <v>324.02</v>
      </c>
    </row>
    <row r="65" spans="2:3" ht="12.75">
      <c r="B65" t="s">
        <v>55</v>
      </c>
      <c r="C65" s="1">
        <f>E41</f>
        <v>544.15</v>
      </c>
    </row>
    <row r="66" spans="2:3" ht="12.75">
      <c r="B66" t="s">
        <v>56</v>
      </c>
      <c r="C66" s="1">
        <v>0</v>
      </c>
    </row>
    <row r="67" ht="12.75">
      <c r="C67" s="6"/>
    </row>
    <row r="69" ht="18">
      <c r="A69" s="4" t="s">
        <v>59</v>
      </c>
    </row>
    <row r="70" spans="2:4" ht="12.75">
      <c r="B70" t="s">
        <v>44</v>
      </c>
      <c r="C70" s="6">
        <f>E48+E52</f>
        <v>169.51857142857142</v>
      </c>
      <c r="D70" t="s">
        <v>13</v>
      </c>
    </row>
    <row r="71" spans="2:4" ht="12.75">
      <c r="B71" t="s">
        <v>53</v>
      </c>
      <c r="C71" s="6">
        <f>E48</f>
        <v>157.51857142857142</v>
      </c>
      <c r="D71" t="s">
        <v>61</v>
      </c>
    </row>
    <row r="72" spans="2:4" ht="12.75">
      <c r="B72" t="s">
        <v>54</v>
      </c>
      <c r="C72" s="6">
        <f>E48</f>
        <v>157.51857142857142</v>
      </c>
      <c r="D72" t="s">
        <v>61</v>
      </c>
    </row>
    <row r="73" spans="2:4" ht="12.75">
      <c r="B73" t="s">
        <v>4</v>
      </c>
      <c r="C73" s="6">
        <f>E48+E53</f>
        <v>169.51857142857142</v>
      </c>
      <c r="D73" t="s">
        <v>13</v>
      </c>
    </row>
    <row r="74" spans="2:4" ht="12.75">
      <c r="B74" t="s">
        <v>40</v>
      </c>
      <c r="C74" s="6">
        <f>E48</f>
        <v>157.51857142857142</v>
      </c>
      <c r="D74" t="s">
        <v>61</v>
      </c>
    </row>
    <row r="75" spans="2:4" ht="12.75">
      <c r="B75" t="s">
        <v>55</v>
      </c>
      <c r="C75" s="6">
        <f>E48+E54</f>
        <v>181.51857142857142</v>
      </c>
      <c r="D75" t="s">
        <v>13</v>
      </c>
    </row>
    <row r="76" spans="2:4" ht="12.75">
      <c r="B76" t="s">
        <v>56</v>
      </c>
      <c r="C76" s="6">
        <f>E48+E55</f>
        <v>175.51857142857142</v>
      </c>
      <c r="D76" t="s">
        <v>13</v>
      </c>
    </row>
    <row r="77" ht="12.75">
      <c r="C77" s="6"/>
    </row>
    <row r="79" spans="1:5" ht="18">
      <c r="A79" s="24" t="s">
        <v>62</v>
      </c>
      <c r="B79" s="25"/>
      <c r="C79" s="25"/>
      <c r="D79" s="25"/>
      <c r="E79" s="25"/>
    </row>
    <row r="80" spans="1:5" ht="12.75">
      <c r="A80" s="25"/>
      <c r="B80" s="25" t="s">
        <v>44</v>
      </c>
      <c r="C80" s="26">
        <f aca="true" t="shared" si="0" ref="C80:C86">C70-C60</f>
        <v>300.9485714285715</v>
      </c>
      <c r="D80" s="27" t="str">
        <f>IF(C80&gt;0,"To be paid",IF(C80&lt;0,"To be received","Settled"))</f>
        <v>To be paid</v>
      </c>
      <c r="E80" s="25"/>
    </row>
    <row r="81" spans="1:5" ht="12.75">
      <c r="A81" s="25"/>
      <c r="B81" s="25" t="s">
        <v>53</v>
      </c>
      <c r="C81" s="26">
        <f t="shared" si="0"/>
        <v>-104.37142857142857</v>
      </c>
      <c r="D81" s="27" t="str">
        <f aca="true" t="shared" si="1" ref="D81:D86">IF(C81&gt;0,"To be paid",IF(C81&lt;0,"To be received","Settled"))</f>
        <v>To be received</v>
      </c>
      <c r="E81" s="25"/>
    </row>
    <row r="82" spans="1:5" ht="12.75">
      <c r="A82" s="25"/>
      <c r="B82" s="25" t="s">
        <v>54</v>
      </c>
      <c r="C82" s="26">
        <f t="shared" si="0"/>
        <v>157.51857142857142</v>
      </c>
      <c r="D82" s="27" t="str">
        <f t="shared" si="1"/>
        <v>To be paid</v>
      </c>
      <c r="E82" s="25"/>
    </row>
    <row r="83" spans="1:5" ht="12.75">
      <c r="A83" s="25"/>
      <c r="B83" s="25" t="s">
        <v>4</v>
      </c>
      <c r="C83" s="26">
        <f t="shared" si="0"/>
        <v>-0.4814285714285802</v>
      </c>
      <c r="D83" s="27" t="str">
        <f t="shared" si="1"/>
        <v>To be received</v>
      </c>
      <c r="E83" s="25"/>
    </row>
    <row r="84" spans="1:5" ht="12.75">
      <c r="A84" s="25"/>
      <c r="B84" s="25" t="s">
        <v>40</v>
      </c>
      <c r="C84" s="26">
        <f t="shared" si="0"/>
        <v>-166.50142857142856</v>
      </c>
      <c r="D84" s="27" t="str">
        <f t="shared" si="1"/>
        <v>To be received</v>
      </c>
      <c r="E84" s="25"/>
    </row>
    <row r="85" spans="1:5" ht="12.75">
      <c r="A85" s="25"/>
      <c r="B85" s="25" t="s">
        <v>55</v>
      </c>
      <c r="C85" s="26">
        <f t="shared" si="0"/>
        <v>-362.63142857142856</v>
      </c>
      <c r="D85" s="27" t="str">
        <f t="shared" si="1"/>
        <v>To be received</v>
      </c>
      <c r="E85" s="25"/>
    </row>
    <row r="86" spans="1:5" ht="12.75">
      <c r="A86" s="25"/>
      <c r="B86" s="25" t="s">
        <v>56</v>
      </c>
      <c r="C86" s="26">
        <f t="shared" si="0"/>
        <v>175.51857142857142</v>
      </c>
      <c r="D86" s="27" t="str">
        <f t="shared" si="1"/>
        <v>To be paid</v>
      </c>
      <c r="E86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Reality Envelope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Cerier</dc:creator>
  <cp:keywords/>
  <dc:description/>
  <cp:lastModifiedBy>Andy Cerier</cp:lastModifiedBy>
  <dcterms:created xsi:type="dcterms:W3CDTF">2005-09-03T17:51:04Z</dcterms:created>
  <cp:category/>
  <cp:version/>
  <cp:contentType/>
  <cp:contentStatus/>
</cp:coreProperties>
</file>